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activeTab="0"/>
  </bookViews>
  <sheets>
    <sheet name="согл" sheetId="1" r:id="rId1"/>
  </sheets>
  <definedNames>
    <definedName name="Excel_BuiltIn_Print_Area_10">"$#ССЫЛ!.$A$1:$L$38"</definedName>
    <definedName name="Excel_BuiltIn_Print_Area_1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9">#REF!</definedName>
    <definedName name="Excel_BuiltIn_Print_Area_9_1">#REF!</definedName>
    <definedName name="_xlnm.Print_Area" localSheetId="0">'согл'!$A$1:$K$40</definedName>
  </definedNames>
  <calcPr fullCalcOnLoad="1"/>
</workbook>
</file>

<file path=xl/sharedStrings.xml><?xml version="1.0" encoding="utf-8"?>
<sst xmlns="http://schemas.openxmlformats.org/spreadsheetml/2006/main" count="46" uniqueCount="46">
  <si>
    <t>Категория номеров</t>
  </si>
  <si>
    <t>В том числе</t>
  </si>
  <si>
    <t>лечение</t>
  </si>
  <si>
    <t xml:space="preserve">питание </t>
  </si>
  <si>
    <t>проживание</t>
  </si>
  <si>
    <t>При проживании 4-го чел. в 2-х мест. номере, 3-го чел. в люксе или в 1 мест. номере</t>
  </si>
  <si>
    <t>Корпус 1, 4-х мест., благоустр.</t>
  </si>
  <si>
    <t>Корпус 1, люкс 1 мест., 2-х комн.</t>
  </si>
  <si>
    <t>Корпус 8, 2-х мест., 2-х комн.</t>
  </si>
  <si>
    <t>Корпус 8, 1 мест., 1 комн.</t>
  </si>
  <si>
    <t>Корпус 8, люкс 1 мест., 2-х комн.</t>
  </si>
  <si>
    <t>Корпус 10, люкс  1 мест., 3-х комн.</t>
  </si>
  <si>
    <t xml:space="preserve">Примечание: </t>
  </si>
  <si>
    <r>
      <t>1.</t>
    </r>
    <r>
      <rPr>
        <sz val="8"/>
        <rFont val="Arial Cyr"/>
        <family val="2"/>
      </rPr>
      <t xml:space="preserve"> При заселении взрослых без предоставления койки-места оплачивается проживание:</t>
    </r>
  </si>
  <si>
    <r>
      <t>2.</t>
    </r>
    <r>
      <rPr>
        <sz val="8"/>
        <rFont val="Arial Cyr"/>
        <family val="2"/>
      </rPr>
      <t xml:space="preserve"> При заселении детей без предоставления койко-места оплачивается проживание:</t>
    </r>
  </si>
  <si>
    <t>Корпус 1, 1 мест., 1 комн.</t>
  </si>
  <si>
    <t>Корпус 7, 1 мест., 1 комн.</t>
  </si>
  <si>
    <t>Корпус 7, 1 мест., 2-х комн.</t>
  </si>
  <si>
    <t>Корпус 7, 2-х мест., 2-х комн.</t>
  </si>
  <si>
    <t>Корпус 7, люкс 1 мест., 2-х комн.</t>
  </si>
  <si>
    <t>Корпус 8, 1 мест., 2-х  комн.</t>
  </si>
  <si>
    <t>Корпус 10, люкс 1 мест.,1 комн.</t>
  </si>
  <si>
    <t>и взимается плата за лечение и питание;</t>
  </si>
  <si>
    <t>и взимается плата за лечениее и питание;</t>
  </si>
  <si>
    <t>Корпус 8, 1 мест., 1 комн.(эконом)</t>
  </si>
  <si>
    <t>Корпус 10, 1 мест.,1 комн.(блочный)</t>
  </si>
  <si>
    <t>Корпус 10,  1 мест., 1 комн.</t>
  </si>
  <si>
    <t>Корпус 8, апарт-ты, 1 мест., 4-х комн.</t>
  </si>
  <si>
    <t>Корпус 10, 2-х мест., 1 комн.(блочный)</t>
  </si>
  <si>
    <t>Корпус 10, люкс 1 мест.,2-х комн. с камином и бильярдом</t>
  </si>
  <si>
    <t>Корпус 10, люкс 2-х мест., 2-х комн.</t>
  </si>
  <si>
    <t>Корпус 10, люкс, 1 мест., 4-х комн.</t>
  </si>
  <si>
    <t>Корпус 8, 2-х мест., 1-х комн.</t>
  </si>
  <si>
    <t>Корпус 8, 1 мест.,1 комн.(блочный)</t>
  </si>
  <si>
    <t>5-го чел.в 4-х мест., 3-го чел.в 2-мест., 2-го чел. в 1-мест. номере — 10% от стоимости прожив. и взимается плата за леч-е и пит-е.</t>
  </si>
  <si>
    <t>Стоимость 1 к/дня</t>
  </si>
  <si>
    <t>Взрослым без предоставления койки и детям от 4-х до 15 лет без предоставления койки</t>
  </si>
  <si>
    <t>При проживании 3-го чел. в 2-х мест. номере,  2-го чел. в 1-мест. номере или в люксе, 5-го чел. в 4-х мест.номере</t>
  </si>
  <si>
    <t>При проживании 4-го чел. в 2-х мест. номере, 3-го чел. в 1-мест. номере или в люксе, 6-го чел в 4-х мест.номере</t>
  </si>
  <si>
    <t>При проживании 5-го чел. в 4-х местн. номере , 3-го чел. в 2-х мест. номере,            2-го чел. в 1-мест. номере или в люксе</t>
  </si>
  <si>
    <t>Цены путевок</t>
  </si>
  <si>
    <t>ГУП Санаторий "Ассы" РБ</t>
  </si>
  <si>
    <t xml:space="preserve"> 3-го чел.в 2-мест., 2-го чел. в люксе или 1-мест.номере,5-го чел.в 4-х мест.номере — 30% от стоимости проживания </t>
  </si>
  <si>
    <t>4-го чел. в 2-мест., 3-го чел. в люксе или 1-мест.номере,6-го чел.в 4-х мест. номере — 20% от стоимости проживания</t>
  </si>
  <si>
    <t>Корпус 7, 1 мест., 1 комн.(эконом.)</t>
  </si>
  <si>
    <t>с 09 января по 31 марта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</si>
</sst>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\ #,##0&quot;    &quot;;\-#,##0&quot;    &quot;;&quot; -&quot;#&quot;    &quot;;@\ "/>
    <numFmt numFmtId="166" formatCode="\ #,##0.00&quot;р. &quot;;\-#,##0.00&quot;р. &quot;;&quot; -&quot;#&quot;р. &quot;;@\ "/>
    <numFmt numFmtId="167" formatCode="#,##0\ ;\-#,##0\ "/>
    <numFmt numFmtId="168" formatCode="0.0%"/>
    <numFmt numFmtId="169" formatCode="#,##0.0"/>
    <numFmt numFmtId="170" formatCode="0.0"/>
    <numFmt numFmtId="171" formatCode="0.000"/>
    <numFmt numFmtId="172" formatCode="0.0000"/>
    <numFmt numFmtId="173" formatCode="#,##0.000"/>
    <numFmt numFmtId="174" formatCode="#,##0.0000"/>
    <numFmt numFmtId="175" formatCode="#,##0.0000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68"/>
  <sheetViews>
    <sheetView tabSelected="1" view="pageBreakPreview" zoomScale="96" zoomScaleSheetLayoutView="96" zoomScalePageLayoutView="0" workbookViewId="0" topLeftCell="A19">
      <selection activeCell="I38" sqref="I38"/>
    </sheetView>
  </sheetViews>
  <sheetFormatPr defaultColWidth="9.00390625" defaultRowHeight="12.75"/>
  <cols>
    <col min="1" max="1" width="2.75390625" style="0" customWidth="1"/>
    <col min="2" max="2" width="29.25390625" style="0" customWidth="1"/>
    <col min="3" max="9" width="8.75390625" style="0" customWidth="1"/>
    <col min="10" max="10" width="9.375" style="0" customWidth="1"/>
    <col min="11" max="11" width="5.625" style="0" customWidth="1"/>
  </cols>
  <sheetData>
    <row r="1" spans="1:10" ht="18" customHeigh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</row>
    <row r="2" spans="1:243" s="1" customFormat="1" ht="17.25" customHeight="1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s="1" customFormat="1" ht="19.5" customHeight="1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12.75" customHeight="1">
      <c r="A4" s="31"/>
      <c r="B4" s="37" t="s">
        <v>0</v>
      </c>
      <c r="C4" s="40" t="s">
        <v>35</v>
      </c>
      <c r="D4" s="43" t="s">
        <v>1</v>
      </c>
      <c r="E4" s="44"/>
      <c r="F4" s="45"/>
      <c r="G4" s="43" t="s">
        <v>36</v>
      </c>
      <c r="H4" s="44"/>
      <c r="I4" s="49"/>
      <c r="J4" s="50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4" customFormat="1" ht="11.25" customHeight="1">
      <c r="A5" s="29"/>
      <c r="B5" s="38"/>
      <c r="C5" s="41"/>
      <c r="D5" s="46"/>
      <c r="E5" s="47"/>
      <c r="F5" s="48"/>
      <c r="G5" s="46"/>
      <c r="H5" s="47"/>
      <c r="I5" s="51"/>
      <c r="J5" s="52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243" s="4" customFormat="1" ht="177.75" customHeight="1">
      <c r="A6" s="30"/>
      <c r="B6" s="39"/>
      <c r="C6" s="42"/>
      <c r="D6" s="2" t="s">
        <v>2</v>
      </c>
      <c r="E6" s="2" t="s">
        <v>3</v>
      </c>
      <c r="F6" s="2" t="s">
        <v>4</v>
      </c>
      <c r="G6" s="3" t="s">
        <v>37</v>
      </c>
      <c r="H6" s="3" t="s">
        <v>38</v>
      </c>
      <c r="I6" s="3" t="s">
        <v>39</v>
      </c>
      <c r="J6" s="3" t="s">
        <v>5</v>
      </c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1:243" s="4" customFormat="1" ht="11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1:243" s="4" customFormat="1" ht="13.5" customHeight="1">
      <c r="A8" s="10">
        <v>1</v>
      </c>
      <c r="B8" s="7" t="s">
        <v>6</v>
      </c>
      <c r="C8" s="10">
        <v>2100</v>
      </c>
      <c r="D8" s="8">
        <v>850</v>
      </c>
      <c r="E8" s="8">
        <v>850</v>
      </c>
      <c r="F8" s="9">
        <f>C8-D8-E8</f>
        <v>400</v>
      </c>
      <c r="G8" s="20">
        <f>(F8*0.3)+D8+E8</f>
        <v>1820</v>
      </c>
      <c r="H8" s="20">
        <f>(F8*0.2)+D8+E8</f>
        <v>1780</v>
      </c>
      <c r="I8" s="20">
        <f>(F8*0.1)+D8+E8</f>
        <v>1740</v>
      </c>
      <c r="J8" s="20">
        <f>(F8*0.1)+D8+E8</f>
        <v>1740</v>
      </c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43" s="4" customFormat="1" ht="12.75">
      <c r="A9" s="5">
        <v>2</v>
      </c>
      <c r="B9" s="11" t="s">
        <v>15</v>
      </c>
      <c r="C9" s="18">
        <v>3300</v>
      </c>
      <c r="D9" s="8">
        <v>850</v>
      </c>
      <c r="E9" s="8">
        <v>850</v>
      </c>
      <c r="F9" s="9">
        <f aca="true" t="shared" si="0" ref="F9:F15">C9-D9-E9</f>
        <v>1600</v>
      </c>
      <c r="G9" s="20">
        <f>(F9*0.3)+D9+E9</f>
        <v>2180</v>
      </c>
      <c r="H9" s="20">
        <f aca="true" t="shared" si="1" ref="H9:H31">(F9*0.2)+D9+E9</f>
        <v>2020</v>
      </c>
      <c r="I9" s="20">
        <f>(F9*0.1)+D9+E9</f>
        <v>1860</v>
      </c>
      <c r="J9" s="20">
        <f>(F9*0.1)+D9+E9</f>
        <v>1860</v>
      </c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</row>
    <row r="10" spans="1:243" s="4" customFormat="1" ht="12.75">
      <c r="A10" s="5">
        <v>3</v>
      </c>
      <c r="B10" s="7" t="s">
        <v>7</v>
      </c>
      <c r="C10" s="18">
        <v>3700</v>
      </c>
      <c r="D10" s="8">
        <v>850</v>
      </c>
      <c r="E10" s="8">
        <v>850</v>
      </c>
      <c r="F10" s="9">
        <f t="shared" si="0"/>
        <v>2000</v>
      </c>
      <c r="G10" s="20">
        <f>(F10*0.3)+D10+E10</f>
        <v>2300</v>
      </c>
      <c r="H10" s="20">
        <f t="shared" si="1"/>
        <v>2100</v>
      </c>
      <c r="I10" s="20">
        <f>(F10*0.1)+D10+E10</f>
        <v>1900</v>
      </c>
      <c r="J10" s="20">
        <f>(F10*0.1)+D10+E10</f>
        <v>1900</v>
      </c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</row>
    <row r="11" spans="1:243" s="4" customFormat="1" ht="12.75">
      <c r="A11" s="5">
        <v>4</v>
      </c>
      <c r="B11" s="7" t="s">
        <v>32</v>
      </c>
      <c r="C11" s="18">
        <v>2400</v>
      </c>
      <c r="D11" s="8">
        <v>850</v>
      </c>
      <c r="E11" s="8">
        <v>850</v>
      </c>
      <c r="F11" s="9">
        <f t="shared" si="0"/>
        <v>700</v>
      </c>
      <c r="G11" s="20">
        <f>(F11*0.3)+D11+E11</f>
        <v>1910</v>
      </c>
      <c r="H11" s="20">
        <f t="shared" si="1"/>
        <v>1840</v>
      </c>
      <c r="I11" s="20">
        <f>(F11*0.1)+D11+E11</f>
        <v>1770</v>
      </c>
      <c r="J11" s="20">
        <f>(F11*0.1)+D11+E11</f>
        <v>1770</v>
      </c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</row>
    <row r="12" spans="1:243" s="4" customFormat="1" ht="12.75">
      <c r="A12" s="5">
        <v>5</v>
      </c>
      <c r="B12" s="7" t="s">
        <v>8</v>
      </c>
      <c r="C12" s="18">
        <v>2450</v>
      </c>
      <c r="D12" s="8">
        <v>850</v>
      </c>
      <c r="E12" s="8">
        <v>850</v>
      </c>
      <c r="F12" s="9">
        <f t="shared" si="0"/>
        <v>750</v>
      </c>
      <c r="G12" s="20">
        <f>(F12*0.3)+D12+E12+5</f>
        <v>1930</v>
      </c>
      <c r="H12" s="20">
        <f t="shared" si="1"/>
        <v>1850</v>
      </c>
      <c r="I12" s="20">
        <f>(F12*0.1)+D12+E12+5</f>
        <v>1780</v>
      </c>
      <c r="J12" s="20">
        <f>(F12*0.1)+D12+E12+5</f>
        <v>1780</v>
      </c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</row>
    <row r="13" spans="1:243" s="4" customFormat="1" ht="12.75">
      <c r="A13" s="5">
        <v>6</v>
      </c>
      <c r="B13" s="7" t="s">
        <v>9</v>
      </c>
      <c r="C13" s="18">
        <v>3150</v>
      </c>
      <c r="D13" s="8">
        <v>850</v>
      </c>
      <c r="E13" s="8">
        <v>850</v>
      </c>
      <c r="F13" s="9">
        <f t="shared" si="0"/>
        <v>1450</v>
      </c>
      <c r="G13" s="20">
        <f>(F13*0.3)+D13+E13+5</f>
        <v>2140</v>
      </c>
      <c r="H13" s="20">
        <f t="shared" si="1"/>
        <v>1990</v>
      </c>
      <c r="I13" s="20">
        <f>(F13*0.1)+D13+E13+5</f>
        <v>1850</v>
      </c>
      <c r="J13" s="20">
        <f>(F13*0.1)+D13+E13+5</f>
        <v>1850</v>
      </c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</row>
    <row r="14" spans="1:243" s="4" customFormat="1" ht="12.75">
      <c r="A14" s="5">
        <v>7</v>
      </c>
      <c r="B14" s="7" t="s">
        <v>24</v>
      </c>
      <c r="C14" s="18">
        <v>2850</v>
      </c>
      <c r="D14" s="8">
        <v>850</v>
      </c>
      <c r="E14" s="8">
        <v>850</v>
      </c>
      <c r="F14" s="9">
        <f t="shared" si="0"/>
        <v>1150</v>
      </c>
      <c r="G14" s="20">
        <f>(F14*0.3)+D14+E14+5</f>
        <v>2050</v>
      </c>
      <c r="H14" s="20">
        <f t="shared" si="1"/>
        <v>1930</v>
      </c>
      <c r="I14" s="20">
        <f>(F14*0.1)+D14+E14+5</f>
        <v>1820</v>
      </c>
      <c r="J14" s="20">
        <f>(F14*0.1)+D14+E14+5</f>
        <v>1820</v>
      </c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</row>
    <row r="15" spans="1:243" s="4" customFormat="1" ht="12.75">
      <c r="A15" s="5">
        <v>8</v>
      </c>
      <c r="B15" s="7" t="s">
        <v>33</v>
      </c>
      <c r="C15" s="18">
        <v>2550</v>
      </c>
      <c r="D15" s="8">
        <v>850</v>
      </c>
      <c r="E15" s="8">
        <v>850</v>
      </c>
      <c r="F15" s="9">
        <f t="shared" si="0"/>
        <v>850</v>
      </c>
      <c r="G15" s="20">
        <f>(F15*0.3)+D15+E15+5</f>
        <v>1960</v>
      </c>
      <c r="H15" s="20">
        <f t="shared" si="1"/>
        <v>1870</v>
      </c>
      <c r="I15" s="20">
        <f>(F15*0.1)+D15+E15+5</f>
        <v>1790</v>
      </c>
      <c r="J15" s="20">
        <f>(F15*0.1)+D15+E15+5</f>
        <v>1790</v>
      </c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</row>
    <row r="16" spans="1:243" s="4" customFormat="1" ht="12.75">
      <c r="A16" s="5">
        <v>9</v>
      </c>
      <c r="B16" s="7" t="s">
        <v>20</v>
      </c>
      <c r="C16" s="18">
        <v>3300</v>
      </c>
      <c r="D16" s="8">
        <v>850</v>
      </c>
      <c r="E16" s="8">
        <v>850</v>
      </c>
      <c r="F16" s="9">
        <f aca="true" t="shared" si="2" ref="F16:F31">C16-D16-E16</f>
        <v>1600</v>
      </c>
      <c r="G16" s="20">
        <f>(F16*0.3)+D16+E16</f>
        <v>2180</v>
      </c>
      <c r="H16" s="20">
        <f t="shared" si="1"/>
        <v>2020</v>
      </c>
      <c r="I16" s="20">
        <f>(F16*0.1)+D16+E16</f>
        <v>1860</v>
      </c>
      <c r="J16" s="20">
        <f>(F16*0.1)+D16+E16</f>
        <v>1860</v>
      </c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</row>
    <row r="17" spans="1:243" s="4" customFormat="1" ht="12.75">
      <c r="A17" s="5">
        <v>10</v>
      </c>
      <c r="B17" s="7" t="s">
        <v>10</v>
      </c>
      <c r="C17" s="18">
        <v>3650</v>
      </c>
      <c r="D17" s="8">
        <v>850</v>
      </c>
      <c r="E17" s="8">
        <v>850</v>
      </c>
      <c r="F17" s="9">
        <f t="shared" si="2"/>
        <v>1950</v>
      </c>
      <c r="G17" s="20">
        <f>(F17*0.3)+D17+E17+5</f>
        <v>2290</v>
      </c>
      <c r="H17" s="20">
        <f t="shared" si="1"/>
        <v>2090</v>
      </c>
      <c r="I17" s="20">
        <f>(F17*0.1)+D17+E17+5</f>
        <v>1900</v>
      </c>
      <c r="J17" s="20">
        <f>(F17*0.1)+D17+E17+5</f>
        <v>1900</v>
      </c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</row>
    <row r="18" spans="1:243" s="4" customFormat="1" ht="12.75">
      <c r="A18" s="5">
        <v>11</v>
      </c>
      <c r="B18" s="7" t="s">
        <v>27</v>
      </c>
      <c r="C18" s="18">
        <v>5550</v>
      </c>
      <c r="D18" s="8">
        <v>850</v>
      </c>
      <c r="E18" s="8">
        <v>850</v>
      </c>
      <c r="F18" s="9">
        <f t="shared" si="2"/>
        <v>3850</v>
      </c>
      <c r="G18" s="20">
        <f>(F18*0.3)+D18+E18+5</f>
        <v>2860</v>
      </c>
      <c r="H18" s="20">
        <f t="shared" si="1"/>
        <v>2470</v>
      </c>
      <c r="I18" s="20">
        <f>(F18*0.1)+D18+E18+5</f>
        <v>2090</v>
      </c>
      <c r="J18" s="20">
        <f>(F18*0.1)+D18+E18+5</f>
        <v>2090</v>
      </c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</row>
    <row r="19" spans="1:243" s="1" customFormat="1" ht="12.75" customHeight="1">
      <c r="A19" s="5">
        <v>12</v>
      </c>
      <c r="B19" s="12" t="s">
        <v>16</v>
      </c>
      <c r="C19" s="18">
        <v>3200</v>
      </c>
      <c r="D19" s="8">
        <v>850</v>
      </c>
      <c r="E19" s="8">
        <v>850</v>
      </c>
      <c r="F19" s="9">
        <f t="shared" si="2"/>
        <v>1500</v>
      </c>
      <c r="G19" s="20">
        <f>(F19*0.3)+D19+E19</f>
        <v>2150</v>
      </c>
      <c r="H19" s="20">
        <f t="shared" si="1"/>
        <v>2000</v>
      </c>
      <c r="I19" s="20">
        <f>(F19*0.1)+D19+E19</f>
        <v>1850</v>
      </c>
      <c r="J19" s="20">
        <f>(F19*0.1)+D19+E19</f>
        <v>1850</v>
      </c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1" customFormat="1" ht="12.75" customHeight="1">
      <c r="A20" s="5">
        <v>13</v>
      </c>
      <c r="B20" s="12" t="s">
        <v>44</v>
      </c>
      <c r="C20" s="18">
        <v>2850</v>
      </c>
      <c r="D20" s="8">
        <v>850</v>
      </c>
      <c r="E20" s="8">
        <v>850</v>
      </c>
      <c r="F20" s="9">
        <f t="shared" si="2"/>
        <v>1150</v>
      </c>
      <c r="G20" s="20">
        <f>(F20*0.3)+D20+E20+5</f>
        <v>2050</v>
      </c>
      <c r="H20" s="20">
        <f t="shared" si="1"/>
        <v>1930</v>
      </c>
      <c r="I20" s="20">
        <f>(F20*0.1)+D20+E20+5</f>
        <v>1820</v>
      </c>
      <c r="J20" s="20">
        <f>(F20*0.1)+D20+E20+5</f>
        <v>1820</v>
      </c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1" customFormat="1" ht="12" customHeight="1">
      <c r="A21" s="5">
        <v>14</v>
      </c>
      <c r="B21" s="12" t="s">
        <v>17</v>
      </c>
      <c r="C21" s="18">
        <v>3400</v>
      </c>
      <c r="D21" s="8">
        <v>850</v>
      </c>
      <c r="E21" s="8">
        <v>850</v>
      </c>
      <c r="F21" s="9">
        <f t="shared" si="2"/>
        <v>1700</v>
      </c>
      <c r="G21" s="20">
        <f>(F21*0.3)+D21+E21</f>
        <v>2210</v>
      </c>
      <c r="H21" s="20">
        <f t="shared" si="1"/>
        <v>2040</v>
      </c>
      <c r="I21" s="20">
        <f>(F21*0.1)+D21+E21</f>
        <v>1870</v>
      </c>
      <c r="J21" s="20">
        <f>(F21*0.1)+D21+E21</f>
        <v>1870</v>
      </c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1" customFormat="1" ht="14.25" customHeight="1">
      <c r="A22" s="5">
        <v>15</v>
      </c>
      <c r="B22" s="12" t="s">
        <v>18</v>
      </c>
      <c r="C22" s="32">
        <v>2620</v>
      </c>
      <c r="D22" s="8">
        <v>850</v>
      </c>
      <c r="E22" s="8">
        <v>850</v>
      </c>
      <c r="F22" s="9">
        <f t="shared" si="2"/>
        <v>920</v>
      </c>
      <c r="G22" s="20">
        <f>(F22*0.3)+D22+E22+4</f>
        <v>1980</v>
      </c>
      <c r="H22" s="20">
        <f>(F22*0.2)+D22+E22-4</f>
        <v>1880</v>
      </c>
      <c r="I22" s="20">
        <f>(F22*0.1)+D22+E22-2</f>
        <v>1790</v>
      </c>
      <c r="J22" s="20">
        <f>(F22*0.1)+D22+E22-2</f>
        <v>1790</v>
      </c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1" customFormat="1" ht="12.75" customHeight="1">
      <c r="A23" s="5">
        <v>16</v>
      </c>
      <c r="B23" s="12" t="s">
        <v>19</v>
      </c>
      <c r="C23" s="18">
        <v>3650</v>
      </c>
      <c r="D23" s="8">
        <v>850</v>
      </c>
      <c r="E23" s="8">
        <v>850</v>
      </c>
      <c r="F23" s="9">
        <f t="shared" si="2"/>
        <v>1950</v>
      </c>
      <c r="G23" s="20">
        <f>(F23*0.3)+D23+E23+5</f>
        <v>2290</v>
      </c>
      <c r="H23" s="20">
        <f t="shared" si="1"/>
        <v>2090</v>
      </c>
      <c r="I23" s="20">
        <f>(F23*0.1)+D23+E23+5</f>
        <v>1900</v>
      </c>
      <c r="J23" s="20">
        <f>(F23*0.1)+D23+E23+5</f>
        <v>1900</v>
      </c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1" customFormat="1" ht="12.75" customHeight="1">
      <c r="A24" s="5">
        <v>17</v>
      </c>
      <c r="B24" s="7" t="s">
        <v>25</v>
      </c>
      <c r="C24" s="18">
        <v>2550</v>
      </c>
      <c r="D24" s="8">
        <v>850</v>
      </c>
      <c r="E24" s="8">
        <v>850</v>
      </c>
      <c r="F24" s="9">
        <f t="shared" si="2"/>
        <v>850</v>
      </c>
      <c r="G24" s="20">
        <f>(F24*0.3)+D24+E24+5</f>
        <v>1960</v>
      </c>
      <c r="H24" s="20">
        <f t="shared" si="1"/>
        <v>1870</v>
      </c>
      <c r="I24" s="20">
        <f>(F24*0.1)+D24+E24+5</f>
        <v>1790</v>
      </c>
      <c r="J24" s="20">
        <f>(F24*0.1)+D24+E24+5</f>
        <v>1790</v>
      </c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1" customFormat="1" ht="12.75" customHeight="1">
      <c r="A25" s="5">
        <v>18</v>
      </c>
      <c r="B25" s="11" t="s">
        <v>28</v>
      </c>
      <c r="C25" s="18">
        <v>2100</v>
      </c>
      <c r="D25" s="8">
        <v>850</v>
      </c>
      <c r="E25" s="8">
        <v>850</v>
      </c>
      <c r="F25" s="9">
        <f t="shared" si="2"/>
        <v>400</v>
      </c>
      <c r="G25" s="20">
        <f>(F25*0.3)+D25+E25</f>
        <v>1820</v>
      </c>
      <c r="H25" s="20">
        <f t="shared" si="1"/>
        <v>1780</v>
      </c>
      <c r="I25" s="20">
        <f>(F25*0.1)+D25+E25</f>
        <v>1740</v>
      </c>
      <c r="J25" s="20">
        <f>(F25*0.1)+D25+E25</f>
        <v>1740</v>
      </c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1" customFormat="1" ht="12.75" customHeight="1">
      <c r="A26" s="5">
        <v>19</v>
      </c>
      <c r="B26" s="7" t="s">
        <v>26</v>
      </c>
      <c r="C26" s="18">
        <v>3200</v>
      </c>
      <c r="D26" s="8">
        <v>850</v>
      </c>
      <c r="E26" s="8">
        <v>850</v>
      </c>
      <c r="F26" s="9">
        <f t="shared" si="2"/>
        <v>1500</v>
      </c>
      <c r="G26" s="20">
        <f>(F26*0.3)+D26+E26</f>
        <v>2150</v>
      </c>
      <c r="H26" s="20">
        <f t="shared" si="1"/>
        <v>2000</v>
      </c>
      <c r="I26" s="20">
        <f>(F26*0.1)+D26+E26</f>
        <v>1850</v>
      </c>
      <c r="J26" s="20">
        <f>(F26*0.1)+D26+E26</f>
        <v>1850</v>
      </c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1" customFormat="1" ht="12.75" customHeight="1">
      <c r="A27" s="5">
        <v>20</v>
      </c>
      <c r="B27" s="7" t="s">
        <v>21</v>
      </c>
      <c r="C27" s="18">
        <v>3350</v>
      </c>
      <c r="D27" s="8">
        <v>850</v>
      </c>
      <c r="E27" s="8">
        <v>850</v>
      </c>
      <c r="F27" s="9">
        <f t="shared" si="2"/>
        <v>1650</v>
      </c>
      <c r="G27" s="20">
        <f>(F27*0.3)+D27+E27+5</f>
        <v>2200</v>
      </c>
      <c r="H27" s="20">
        <f t="shared" si="1"/>
        <v>2030</v>
      </c>
      <c r="I27" s="20">
        <f>(F27*0.1)+D27+E27+5</f>
        <v>1870</v>
      </c>
      <c r="J27" s="20">
        <f>(F27*0.1)+D27+E27+5</f>
        <v>1870</v>
      </c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1" customFormat="1" ht="22.5" customHeight="1">
      <c r="A28" s="5">
        <v>21</v>
      </c>
      <c r="B28" s="28" t="s">
        <v>29</v>
      </c>
      <c r="C28" s="18">
        <v>3400</v>
      </c>
      <c r="D28" s="8">
        <v>850</v>
      </c>
      <c r="E28" s="8">
        <v>850</v>
      </c>
      <c r="F28" s="9">
        <f t="shared" si="2"/>
        <v>1700</v>
      </c>
      <c r="G28" s="20">
        <f>(F28*0.3)+D28+E28</f>
        <v>2210</v>
      </c>
      <c r="H28" s="20">
        <f t="shared" si="1"/>
        <v>2040</v>
      </c>
      <c r="I28" s="20">
        <f>(F28*0.1)+D28+E28</f>
        <v>1870</v>
      </c>
      <c r="J28" s="20">
        <f>(F28*0.1)+D28+E28</f>
        <v>1870</v>
      </c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1" customFormat="1" ht="12.75" customHeight="1">
      <c r="A29" s="5">
        <v>22</v>
      </c>
      <c r="B29" s="7" t="s">
        <v>30</v>
      </c>
      <c r="C29" s="18">
        <v>3110</v>
      </c>
      <c r="D29" s="8">
        <v>850</v>
      </c>
      <c r="E29" s="8">
        <v>850</v>
      </c>
      <c r="F29" s="9">
        <f t="shared" si="2"/>
        <v>1410</v>
      </c>
      <c r="G29" s="20">
        <f>(F29*0.3)+D29+E29-3</f>
        <v>2120</v>
      </c>
      <c r="H29" s="20">
        <f>(F29*0.2)+D29+E29-2</f>
        <v>1980</v>
      </c>
      <c r="I29" s="20">
        <f>(F29*0.1)+D29+E29-1</f>
        <v>1840</v>
      </c>
      <c r="J29" s="20">
        <f>(F29*0.1)+D29+E29-1</f>
        <v>1840</v>
      </c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1" customFormat="1" ht="12.75" customHeight="1">
      <c r="A30" s="5">
        <v>23</v>
      </c>
      <c r="B30" s="7" t="s">
        <v>11</v>
      </c>
      <c r="C30" s="18">
        <v>3650</v>
      </c>
      <c r="D30" s="8">
        <v>850</v>
      </c>
      <c r="E30" s="8">
        <v>850</v>
      </c>
      <c r="F30" s="9">
        <f t="shared" si="2"/>
        <v>1950</v>
      </c>
      <c r="G30" s="20">
        <f>(F30*0.3)+D30+E30+5</f>
        <v>2290</v>
      </c>
      <c r="H30" s="20">
        <f t="shared" si="1"/>
        <v>2090</v>
      </c>
      <c r="I30" s="20">
        <f>(F30*0.1)+D30+E30+5</f>
        <v>1900</v>
      </c>
      <c r="J30" s="20">
        <f>(F30*0.1)+D30+E30+5</f>
        <v>1900</v>
      </c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1" customFormat="1" ht="12.75" customHeight="1">
      <c r="A31" s="5">
        <v>24</v>
      </c>
      <c r="B31" s="7" t="s">
        <v>31</v>
      </c>
      <c r="C31" s="18">
        <v>3850</v>
      </c>
      <c r="D31" s="8">
        <v>850</v>
      </c>
      <c r="E31" s="8">
        <v>850</v>
      </c>
      <c r="F31" s="9">
        <f t="shared" si="2"/>
        <v>2150</v>
      </c>
      <c r="G31" s="20">
        <f>(F31*0.3)+D31+E31+5</f>
        <v>2350</v>
      </c>
      <c r="H31" s="20">
        <f t="shared" si="1"/>
        <v>2130</v>
      </c>
      <c r="I31" s="20">
        <f>(F31*0.1)+D31+E31+5</f>
        <v>1920</v>
      </c>
      <c r="J31" s="20">
        <f>(F31*0.1)+D31+E31+5</f>
        <v>1920</v>
      </c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1" customFormat="1" ht="12.75" customHeight="1">
      <c r="A32" s="21"/>
      <c r="B32" s="22"/>
      <c r="C32" s="23"/>
      <c r="D32" s="24"/>
      <c r="E32" s="24"/>
      <c r="F32" s="25"/>
      <c r="G32" s="26"/>
      <c r="H32" s="26"/>
      <c r="I32" s="26"/>
      <c r="J32" s="26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1" customFormat="1" ht="15.75" customHeight="1">
      <c r="A33"/>
      <c r="B33" s="13" t="s">
        <v>12</v>
      </c>
      <c r="C33"/>
      <c r="D33"/>
      <c r="E33"/>
      <c r="F33"/>
      <c r="G33"/>
      <c r="H33"/>
      <c r="I33"/>
      <c r="J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1" customFormat="1" ht="12.75" customHeight="1">
      <c r="A34"/>
      <c r="B34" s="34" t="s">
        <v>13</v>
      </c>
      <c r="C34" s="34"/>
      <c r="D34" s="34"/>
      <c r="E34" s="34"/>
      <c r="F34" s="34"/>
      <c r="G34" s="34"/>
      <c r="H34" s="34"/>
      <c r="I34" s="34"/>
      <c r="J34" s="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1" customFormat="1" ht="11.25" customHeight="1">
      <c r="A35"/>
      <c r="B35" s="35" t="s">
        <v>42</v>
      </c>
      <c r="C35" s="35"/>
      <c r="D35" s="35"/>
      <c r="E35" s="35"/>
      <c r="F35" s="35"/>
      <c r="G35" s="35"/>
      <c r="H35" s="35"/>
      <c r="I35" s="35"/>
      <c r="J35" s="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1" customFormat="1" ht="11.25" customHeight="1">
      <c r="A36"/>
      <c r="B36" s="19" t="s">
        <v>22</v>
      </c>
      <c r="C36" s="19"/>
      <c r="D36" s="19"/>
      <c r="E36" s="19"/>
      <c r="F36" s="19"/>
      <c r="G36" s="19"/>
      <c r="H36" s="19"/>
      <c r="I36" s="19"/>
      <c r="J36" s="19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1" customFormat="1" ht="10.5" customHeight="1">
      <c r="A37"/>
      <c r="B37" s="14" t="s">
        <v>43</v>
      </c>
      <c r="C37" s="14"/>
      <c r="D37" s="14"/>
      <c r="E37" s="14"/>
      <c r="F37" s="14"/>
      <c r="G37" s="14"/>
      <c r="H37" s="14"/>
      <c r="I37" s="15"/>
      <c r="J37" s="14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1" customFormat="1" ht="10.5" customHeight="1">
      <c r="A38"/>
      <c r="B38" s="19" t="s">
        <v>23</v>
      </c>
      <c r="C38" s="14"/>
      <c r="D38" s="14"/>
      <c r="E38" s="14"/>
      <c r="F38" s="14"/>
      <c r="G38" s="14"/>
      <c r="H38" s="14"/>
      <c r="I38" s="15"/>
      <c r="J38" s="14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2:243" s="1" customFormat="1" ht="11.25" customHeight="1">
      <c r="B39" s="36" t="s">
        <v>14</v>
      </c>
      <c r="C39" s="36"/>
      <c r="D39" s="36"/>
      <c r="E39" s="36"/>
      <c r="F39" s="36"/>
      <c r="G39" s="36"/>
      <c r="H39" s="36"/>
      <c r="I39" s="36"/>
      <c r="J39" s="16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2:243" s="1" customFormat="1" ht="10.5" customHeight="1">
      <c r="B40" s="16" t="s">
        <v>34</v>
      </c>
      <c r="C40" s="16"/>
      <c r="D40" s="16"/>
      <c r="E40" s="16"/>
      <c r="F40" s="16"/>
      <c r="G40" s="16"/>
      <c r="H40" s="16"/>
      <c r="I40" s="16"/>
      <c r="J40" s="16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2:244" s="1" customFormat="1" ht="12.75" customHeight="1">
      <c r="B41" s="17"/>
      <c r="E41" s="27"/>
      <c r="F41" s="27"/>
      <c r="G41" s="27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2:243" s="1" customFormat="1" ht="12.75" customHeight="1">
      <c r="B42" s="17"/>
      <c r="E42" s="33"/>
      <c r="F42" s="33"/>
      <c r="G42" s="33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96:243" s="1" customFormat="1" ht="12.75"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96:243" s="1" customFormat="1" ht="12.75"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96:243" s="1" customFormat="1" ht="12.75"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96:243" s="1" customFormat="1" ht="12.75"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96:243" s="1" customFormat="1" ht="12.75"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96:243" s="1" customFormat="1" ht="12.75"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96:243" s="1" customFormat="1" ht="12.75"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96:243" s="1" customFormat="1" ht="12.75"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96:243" s="1" customFormat="1" ht="12.75"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96:243" s="1" customFormat="1" ht="12.75"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96:243" s="1" customFormat="1" ht="12.75"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96:243" s="1" customFormat="1" ht="12.75"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96:243" s="1" customFormat="1" ht="12.75"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96:243" s="1" customFormat="1" ht="12.75"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96:243" s="1" customFormat="1" ht="12.75"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96:243" s="1" customFormat="1" ht="12.75"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96:243" s="1" customFormat="1" ht="12.75"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96:243" s="1" customFormat="1" ht="12.75"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96:243" s="1" customFormat="1" ht="12.75"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96:243" s="1" customFormat="1" ht="12.75"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96:243" s="1" customFormat="1" ht="12.75"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96:243" s="1" customFormat="1" ht="12.75"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96:243" s="1" customFormat="1" ht="12.75"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96:243" s="1" customFormat="1" ht="12.75"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96:243" s="1" customFormat="1" ht="12.75"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96:243" s="1" customFormat="1" ht="12.75"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96:243" s="1" customFormat="1" ht="12.75"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96:243" s="1" customFormat="1" ht="12.75"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96:243" s="1" customFormat="1" ht="12.75"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96:243" s="1" customFormat="1" ht="12.75"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96:243" s="1" customFormat="1" ht="12.75"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96:243" s="1" customFormat="1" ht="12.75"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96:243" s="1" customFormat="1" ht="12.75"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96:243" s="1" customFormat="1" ht="12.75"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96:243" s="1" customFormat="1" ht="12.75"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96:243" s="1" customFormat="1" ht="12.75"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96:243" s="1" customFormat="1" ht="12.75"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96:243" s="1" customFormat="1" ht="12.75"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96:243" s="1" customFormat="1" ht="12.75"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96:243" s="1" customFormat="1" ht="12.75"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96:243" s="1" customFormat="1" ht="12.75"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96:243" s="1" customFormat="1" ht="12.75"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96:243" s="1" customFormat="1" ht="12.75"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96:243" s="1" customFormat="1" ht="12.75"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96:243" s="1" customFormat="1" ht="12.75"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96:243" s="1" customFormat="1" ht="12.75"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96:243" s="1" customFormat="1" ht="12.75"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96:243" s="1" customFormat="1" ht="12.75"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96:243" s="1" customFormat="1" ht="12.75"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96:243" s="1" customFormat="1" ht="12.75"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96:243" s="1" customFormat="1" ht="12.75"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96:243" s="1" customFormat="1" ht="12.75"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96:243" s="1" customFormat="1" ht="12.75"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96:243" s="1" customFormat="1" ht="12.75"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96:243" s="1" customFormat="1" ht="12.75"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96:243" s="1" customFormat="1" ht="12.75"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96:243" s="1" customFormat="1" ht="12.75"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96:243" s="1" customFormat="1" ht="12.75"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96:243" s="1" customFormat="1" ht="12.75"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96:243" s="1" customFormat="1" ht="12.75"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96:243" s="1" customFormat="1" ht="12.75"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96:243" s="1" customFormat="1" ht="12.75"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96:243" s="1" customFormat="1" ht="12.75"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96:243" s="1" customFormat="1" ht="12.75"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96:243" s="1" customFormat="1" ht="12.75"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96:243" s="1" customFormat="1" ht="12.75"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96:243" s="1" customFormat="1" ht="12.75"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96:243" s="1" customFormat="1" ht="12.75"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96:243" s="1" customFormat="1" ht="12.75"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spans="196:243" s="1" customFormat="1" ht="12.75"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spans="196:243" s="1" customFormat="1" ht="12.75"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196:243" s="1" customFormat="1" ht="12.75"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196:243" s="1" customFormat="1" ht="12.75"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196:243" s="1" customFormat="1" ht="12.75"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196:243" s="1" customFormat="1" ht="12.75"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96:243" s="1" customFormat="1" ht="12.75"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196:243" s="1" customFormat="1" ht="12.75"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120" spans="196:243" s="1" customFormat="1" ht="12.75"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</row>
    <row r="121" spans="196:243" s="1" customFormat="1" ht="12.75"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</row>
    <row r="122" spans="196:243" s="1" customFormat="1" ht="12.75"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</row>
    <row r="123" spans="196:243" s="1" customFormat="1" ht="12.75"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</row>
    <row r="124" spans="196:243" s="1" customFormat="1" ht="12.75"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</row>
    <row r="125" spans="196:243" s="1" customFormat="1" ht="12.75"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</row>
    <row r="126" spans="196:243" s="1" customFormat="1" ht="12.75"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</row>
    <row r="127" spans="196:243" s="1" customFormat="1" ht="12.75"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</row>
    <row r="128" spans="196:243" s="1" customFormat="1" ht="12.75"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</row>
    <row r="129" spans="196:243" s="1" customFormat="1" ht="12.75"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196:243" s="1" customFormat="1" ht="12.75"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</row>
    <row r="131" spans="196:243" s="1" customFormat="1" ht="12.75"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</row>
    <row r="132" spans="196:243" s="1" customFormat="1" ht="12.75"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</row>
    <row r="133" spans="196:243" s="1" customFormat="1" ht="12.75"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</row>
    <row r="134" spans="196:243" s="1" customFormat="1" ht="12.75"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</row>
    <row r="135" spans="196:243" s="1" customFormat="1" ht="12.75"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</row>
    <row r="136" spans="196:243" s="1" customFormat="1" ht="12.75"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</row>
    <row r="137" spans="196:243" s="1" customFormat="1" ht="12.75"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</row>
    <row r="138" spans="196:243" s="1" customFormat="1" ht="12.75"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</row>
    <row r="139" spans="196:243" s="1" customFormat="1" ht="12.75"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</row>
    <row r="140" spans="196:243" s="1" customFormat="1" ht="12.75"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96:243" s="1" customFormat="1" ht="12.75"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96:243" s="1" customFormat="1" ht="12.75"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96:243" s="1" customFormat="1" ht="12.75"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96:243" s="1" customFormat="1" ht="12.75"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96:243" s="1" customFormat="1" ht="12.75"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96:243" s="1" customFormat="1" ht="12.75"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96:243" s="1" customFormat="1" ht="12.75"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96:243" s="1" customFormat="1" ht="12.75"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96:243" s="1" customFormat="1" ht="12.75"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96:243" s="1" customFormat="1" ht="12.75"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96:243" s="1" customFormat="1" ht="12.75"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  <row r="152" spans="196:243" s="1" customFormat="1" ht="12.75"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</row>
    <row r="153" spans="196:243" s="1" customFormat="1" ht="12.75"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</row>
    <row r="154" spans="196:243" s="1" customFormat="1" ht="12.75"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</row>
    <row r="155" spans="196:243" s="1" customFormat="1" ht="12.75"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</row>
    <row r="156" spans="196:243" s="1" customFormat="1" ht="12.75"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</row>
    <row r="157" spans="196:243" s="1" customFormat="1" ht="12.75"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</row>
    <row r="158" spans="196:243" s="1" customFormat="1" ht="12.75"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</row>
    <row r="159" spans="196:243" s="1" customFormat="1" ht="12.75"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</row>
    <row r="160" spans="196:243" s="1" customFormat="1" ht="12.75"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</row>
    <row r="161" spans="196:243" s="1" customFormat="1" ht="12.75"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</row>
    <row r="162" spans="196:243" s="1" customFormat="1" ht="12.75"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</row>
    <row r="163" spans="196:243" s="1" customFormat="1" ht="12.75"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</row>
    <row r="164" spans="196:243" s="1" customFormat="1" ht="12.75"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</row>
    <row r="165" spans="196:243" s="1" customFormat="1" ht="12.75"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spans="196:243" s="1" customFormat="1" ht="12.75"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</row>
    <row r="167" spans="5:243" s="1" customFormat="1" ht="12.75">
      <c r="E167"/>
      <c r="F167"/>
      <c r="G167"/>
      <c r="H167"/>
      <c r="I167"/>
      <c r="J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spans="2:243" s="1" customFormat="1" ht="12.75">
      <c r="B168"/>
      <c r="C168"/>
      <c r="D168"/>
      <c r="E168"/>
      <c r="F168"/>
      <c r="G168"/>
      <c r="H168"/>
      <c r="I168"/>
      <c r="J168"/>
      <c r="K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</row>
  </sheetData>
  <sheetProtection/>
  <mergeCells count="11">
    <mergeCell ref="A1:J1"/>
    <mergeCell ref="A2:J2"/>
    <mergeCell ref="A3:J3"/>
    <mergeCell ref="E42:G42"/>
    <mergeCell ref="B34:J34"/>
    <mergeCell ref="B35:J35"/>
    <mergeCell ref="B39:I39"/>
    <mergeCell ref="B4:B6"/>
    <mergeCell ref="C4:C6"/>
    <mergeCell ref="D4:F5"/>
    <mergeCell ref="G4:J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2016-06-27T10:44:02Z</cp:lastPrinted>
  <dcterms:created xsi:type="dcterms:W3CDTF">2011-11-15T08:16:31Z</dcterms:created>
  <dcterms:modified xsi:type="dcterms:W3CDTF">2016-12-25T13:30:50Z</dcterms:modified>
  <cp:category/>
  <cp:version/>
  <cp:contentType/>
  <cp:contentStatus/>
</cp:coreProperties>
</file>